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住院" sheetId="1" r:id="rId1"/>
    <sheet name="门诊" sheetId="2" r:id="rId2"/>
  </sheets>
  <definedNames/>
  <calcPr fullCalcOnLoad="1"/>
</workbook>
</file>

<file path=xl/sharedStrings.xml><?xml version="1.0" encoding="utf-8"?>
<sst xmlns="http://schemas.openxmlformats.org/spreadsheetml/2006/main" count="321" uniqueCount="176">
  <si>
    <t>开发区王助镇2018年1-11月份贫困人员政府兜底测算表</t>
  </si>
  <si>
    <t>序号</t>
  </si>
  <si>
    <t>姓名</t>
  </si>
  <si>
    <t>村名</t>
  </si>
  <si>
    <t>所患疾病</t>
  </si>
  <si>
    <t>就诊医院</t>
  </si>
  <si>
    <t>医院级别(乡、县、市级)</t>
  </si>
  <si>
    <t>治疗时间</t>
  </si>
  <si>
    <t>住院总费用</t>
  </si>
  <si>
    <t>基本医保</t>
  </si>
  <si>
    <t>大病保险</t>
  </si>
  <si>
    <t>困难群众补充保险</t>
  </si>
  <si>
    <t>民政医疗救助</t>
  </si>
  <si>
    <t>住院自付费用</t>
  </si>
  <si>
    <t>自付率</t>
  </si>
  <si>
    <t>政府兜底测算额(在乡级、县级、市级医院住院治疗的，再按自付费用报销90%</t>
  </si>
  <si>
    <t>政府已兜底</t>
  </si>
  <si>
    <t>备注</t>
  </si>
  <si>
    <t>丁学正</t>
  </si>
  <si>
    <t>丁寨</t>
  </si>
  <si>
    <t>黄斑水肿</t>
  </si>
  <si>
    <t>濮阳市眼科医院</t>
  </si>
  <si>
    <t>市级</t>
  </si>
  <si>
    <t>2018-06-13</t>
  </si>
  <si>
    <t>杨小伟</t>
  </si>
  <si>
    <t>崔北旺</t>
  </si>
  <si>
    <t>急性髓系白血病</t>
  </si>
  <si>
    <t>濮阳市油田总医院</t>
  </si>
  <si>
    <t>2018-11-26</t>
  </si>
  <si>
    <t>卓子琪</t>
  </si>
  <si>
    <t>阑尾炎</t>
  </si>
  <si>
    <t>濮阳市人民医院</t>
  </si>
  <si>
    <t>2018-08-03</t>
  </si>
  <si>
    <t>张月先</t>
  </si>
  <si>
    <t>胡北旺</t>
  </si>
  <si>
    <t>冠状动脉粥样硬化性心脏病（冠心病）</t>
  </si>
  <si>
    <t>濮阳惠民医院(濮阳市红十字医院)</t>
  </si>
  <si>
    <t>县级</t>
  </si>
  <si>
    <t>2018-01-05</t>
  </si>
  <si>
    <t>张善礼</t>
  </si>
  <si>
    <t>前铁丘村</t>
  </si>
  <si>
    <t>急性冠脉综合征</t>
  </si>
  <si>
    <t>王刚信</t>
  </si>
  <si>
    <t>后铁丘</t>
  </si>
  <si>
    <t>脑梗死</t>
  </si>
  <si>
    <t>濮阳市第三人民医院</t>
  </si>
  <si>
    <t>2018-02-19</t>
  </si>
  <si>
    <t>2018-04-25</t>
  </si>
  <si>
    <t>濮阳高新区王助乡卫生院</t>
  </si>
  <si>
    <t>乡级</t>
  </si>
  <si>
    <t>2018-11-22</t>
  </si>
  <si>
    <t>肖发亮</t>
  </si>
  <si>
    <t>王助东</t>
  </si>
  <si>
    <t>2018-01-20</t>
  </si>
  <si>
    <t>2018-03-13</t>
  </si>
  <si>
    <t>陈秀栓</t>
  </si>
  <si>
    <t>东李庄</t>
  </si>
  <si>
    <t>糖尿病</t>
  </si>
  <si>
    <t>2018-11-30</t>
  </si>
  <si>
    <t>刘顺</t>
  </si>
  <si>
    <t>2018-10-10</t>
  </si>
  <si>
    <t>刘承壮</t>
  </si>
  <si>
    <t>西李庄</t>
  </si>
  <si>
    <t>肠梗阻</t>
  </si>
  <si>
    <t>濮阳市中医院</t>
  </si>
  <si>
    <t>2018-02-03</t>
  </si>
  <si>
    <t>秦凤英</t>
  </si>
  <si>
    <t>甲状腺功能异常</t>
  </si>
  <si>
    <t>2018-02-26</t>
  </si>
  <si>
    <t>高血压病</t>
  </si>
  <si>
    <t>2018-09-22</t>
  </si>
  <si>
    <t>韦秀娥</t>
  </si>
  <si>
    <t>王李拐村</t>
  </si>
  <si>
    <t>2018-06-27</t>
  </si>
  <si>
    <t>2018-08-23</t>
  </si>
  <si>
    <t>温新科</t>
  </si>
  <si>
    <t>施屯村</t>
  </si>
  <si>
    <t>肺部感染</t>
  </si>
  <si>
    <t>2018-01-28</t>
  </si>
  <si>
    <t>前列腺增生</t>
  </si>
  <si>
    <t>2018-03-05</t>
  </si>
  <si>
    <t>心功能不全</t>
  </si>
  <si>
    <t>2018-08-17</t>
  </si>
  <si>
    <t>胡文竹</t>
  </si>
  <si>
    <t>前南旺</t>
  </si>
  <si>
    <t>2018-11-12</t>
  </si>
  <si>
    <t>张志忠</t>
  </si>
  <si>
    <t>后南旺</t>
  </si>
  <si>
    <t>2018-08-02</t>
  </si>
  <si>
    <t>冯平文</t>
  </si>
  <si>
    <t>冯寨</t>
  </si>
  <si>
    <t>2018-03-20</t>
  </si>
  <si>
    <t>王大坤</t>
  </si>
  <si>
    <t>2018-11-21</t>
  </si>
  <si>
    <t>郭爱英</t>
  </si>
  <si>
    <t>崔寨</t>
  </si>
  <si>
    <t>2018-02-01</t>
  </si>
  <si>
    <t>郭新芝</t>
  </si>
  <si>
    <t>乜村</t>
  </si>
  <si>
    <t>社区获得性肺炎，非重症</t>
  </si>
  <si>
    <t>2018-12-04</t>
  </si>
  <si>
    <t>李青芝</t>
  </si>
  <si>
    <t>华西</t>
  </si>
  <si>
    <t>眩晕综合征</t>
  </si>
  <si>
    <t>濮阳仁济医院</t>
  </si>
  <si>
    <t>2018-11-04</t>
  </si>
  <si>
    <t>秦素闪</t>
  </si>
  <si>
    <t>大村</t>
  </si>
  <si>
    <t>急性腹膜炎</t>
  </si>
  <si>
    <t>2018-01-01</t>
  </si>
  <si>
    <t>李志玲</t>
  </si>
  <si>
    <t>精神分裂症</t>
  </si>
  <si>
    <t>濮阳市精神卫生中心</t>
  </si>
  <si>
    <t>2018-03-27</t>
  </si>
  <si>
    <t>张正龙</t>
  </si>
  <si>
    <t>2018-05-27</t>
  </si>
  <si>
    <t>张金金</t>
  </si>
  <si>
    <t>剖宫产</t>
  </si>
  <si>
    <t>2018-10-11</t>
  </si>
  <si>
    <t>张金金之宝</t>
  </si>
  <si>
    <t>小样儿</t>
  </si>
  <si>
    <t>支气管肺炎</t>
  </si>
  <si>
    <t>张晨晔</t>
  </si>
  <si>
    <t>农药意外中毒</t>
  </si>
  <si>
    <t>柳红亮</t>
  </si>
  <si>
    <t>油坊</t>
  </si>
  <si>
    <t>癫痫综合征</t>
  </si>
  <si>
    <t>2018-11-05</t>
  </si>
  <si>
    <t>柳园江</t>
  </si>
  <si>
    <t>急性阑尾炎</t>
  </si>
  <si>
    <t>2018-05-15</t>
  </si>
  <si>
    <t>马电保</t>
  </si>
  <si>
    <t>后漳消</t>
  </si>
  <si>
    <t>甲状腺恶性肿瘤</t>
  </si>
  <si>
    <t>2018-08-29</t>
  </si>
  <si>
    <t>王素英</t>
  </si>
  <si>
    <t>乳腺恶性肿瘤</t>
  </si>
  <si>
    <t>濮阳市第五人民医院</t>
  </si>
  <si>
    <t>2018-06-05</t>
  </si>
  <si>
    <t>柴付军</t>
  </si>
  <si>
    <t>白屯</t>
  </si>
  <si>
    <t>手术后切口感染</t>
  </si>
  <si>
    <t>2018-10-29</t>
  </si>
  <si>
    <t>骨折</t>
  </si>
  <si>
    <t>郑州大学第一附属医院</t>
  </si>
  <si>
    <t>2018-10-18</t>
  </si>
  <si>
    <t>李运营</t>
  </si>
  <si>
    <t>王固碾</t>
  </si>
  <si>
    <t>2018-03-06</t>
  </si>
  <si>
    <t>白爱俭</t>
  </si>
  <si>
    <t>关节炎</t>
  </si>
  <si>
    <t>濮阳骨病研究所附属华峰骨科医院</t>
  </si>
  <si>
    <t>2018-11-19</t>
  </si>
  <si>
    <t>秦凤莲</t>
  </si>
  <si>
    <t>闫堤</t>
  </si>
  <si>
    <t>2018-09-27</t>
  </si>
  <si>
    <t>34人43人次</t>
  </si>
  <si>
    <t>累计门诊人次</t>
  </si>
  <si>
    <t>累计门诊总费用</t>
  </si>
  <si>
    <t>累计门诊报销费用</t>
  </si>
  <si>
    <t>累计门诊自付费用</t>
  </si>
  <si>
    <t>村医证明签字</t>
  </si>
  <si>
    <t>丁美谈</t>
  </si>
  <si>
    <t>王助镇丁寨</t>
  </si>
  <si>
    <t>特指糖尿病伴并发症(E13.800)</t>
  </si>
  <si>
    <t>2018-03-21</t>
  </si>
  <si>
    <t xml:space="preserve"> </t>
  </si>
  <si>
    <t>张臣魁</t>
  </si>
  <si>
    <t>王助南</t>
  </si>
  <si>
    <t>肿瘤</t>
  </si>
  <si>
    <t>濮阳县第二人民医院</t>
  </si>
  <si>
    <t>2018-01-18</t>
  </si>
  <si>
    <t>张星捧</t>
  </si>
  <si>
    <t>高血压病(I10.x00)</t>
  </si>
  <si>
    <t>7人22人次</t>
  </si>
  <si>
    <t>负责人：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</si>
</sst>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  <numFmt numFmtId="178" formatCode="0.00_);[Red]\(0.00\)"/>
    <numFmt numFmtId="179" formatCode="0.00_ "/>
  </numFmts>
  <fonts count="52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9" fontId="8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9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7" fontId="51" fillId="0" borderId="9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workbookViewId="0" topLeftCell="A1">
      <pane xSplit="8" ySplit="2" topLeftCell="I42" activePane="bottomRight" state="frozen"/>
      <selection pane="bottomRight" activeCell="L49" sqref="L49"/>
    </sheetView>
  </sheetViews>
  <sheetFormatPr defaultColWidth="9.00390625" defaultRowHeight="14.25"/>
  <cols>
    <col min="1" max="1" width="3.50390625" style="38" customWidth="1"/>
    <col min="2" max="2" width="5.00390625" style="38" customWidth="1"/>
    <col min="3" max="3" width="5.25390625" style="38" customWidth="1"/>
    <col min="4" max="4" width="8.00390625" style="38" customWidth="1"/>
    <col min="5" max="5" width="9.625" style="38" customWidth="1"/>
    <col min="6" max="6" width="4.125" style="38" customWidth="1"/>
    <col min="7" max="7" width="5.875" style="39" customWidth="1"/>
    <col min="8" max="8" width="9.75390625" style="40" customWidth="1"/>
    <col min="9" max="9" width="9.50390625" style="41" customWidth="1"/>
    <col min="10" max="10" width="8.25390625" style="41" customWidth="1"/>
    <col min="11" max="12" width="9.25390625" style="41" customWidth="1"/>
    <col min="13" max="13" width="8.625" style="41" customWidth="1"/>
    <col min="14" max="14" width="5.375" style="38" customWidth="1"/>
    <col min="15" max="15" width="9.25390625" style="42" customWidth="1"/>
    <col min="16" max="16" width="5.50390625" style="38" customWidth="1"/>
    <col min="17" max="17" width="5.625" style="36" customWidth="1"/>
    <col min="18" max="19" width="9.00390625" style="36" customWidth="1"/>
    <col min="20" max="21" width="11.75390625" style="36" bestFit="1" customWidth="1"/>
    <col min="22" max="16384" width="9.00390625" style="36" customWidth="1"/>
  </cols>
  <sheetData>
    <row r="1" spans="1:16" s="36" customFormat="1" ht="30" customHeight="1">
      <c r="A1" s="43" t="s">
        <v>0</v>
      </c>
      <c r="B1" s="44"/>
      <c r="C1" s="44"/>
      <c r="D1" s="44"/>
      <c r="E1" s="44"/>
      <c r="F1" s="44"/>
      <c r="G1" s="45"/>
      <c r="H1" s="46"/>
      <c r="I1" s="64"/>
      <c r="J1" s="64"/>
      <c r="K1" s="64"/>
      <c r="L1" s="64"/>
      <c r="M1" s="64"/>
      <c r="N1" s="44"/>
      <c r="O1" s="65"/>
      <c r="P1" s="44"/>
    </row>
    <row r="2" spans="1:17" s="36" customFormat="1" ht="9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47" t="s">
        <v>7</v>
      </c>
      <c r="H2" s="48" t="s">
        <v>8</v>
      </c>
      <c r="I2" s="66" t="s">
        <v>9</v>
      </c>
      <c r="J2" s="66" t="s">
        <v>10</v>
      </c>
      <c r="K2" s="66" t="s">
        <v>11</v>
      </c>
      <c r="L2" s="66" t="s">
        <v>12</v>
      </c>
      <c r="M2" s="67" t="s">
        <v>13</v>
      </c>
      <c r="N2" s="9" t="s">
        <v>14</v>
      </c>
      <c r="O2" s="68" t="s">
        <v>15</v>
      </c>
      <c r="P2" s="47" t="s">
        <v>16</v>
      </c>
      <c r="Q2" s="57" t="s">
        <v>17</v>
      </c>
    </row>
    <row r="3" spans="1:17" s="36" customFormat="1" ht="24.75" customHeight="1">
      <c r="A3" s="14">
        <v>1</v>
      </c>
      <c r="B3" s="17" t="s">
        <v>18</v>
      </c>
      <c r="C3" s="17" t="s">
        <v>19</v>
      </c>
      <c r="D3" s="17" t="s">
        <v>20</v>
      </c>
      <c r="E3" s="17" t="s">
        <v>21</v>
      </c>
      <c r="F3" s="16" t="s">
        <v>22</v>
      </c>
      <c r="G3" s="17" t="s">
        <v>23</v>
      </c>
      <c r="H3" s="49">
        <v>2736.68</v>
      </c>
      <c r="I3" s="69">
        <v>1082.02</v>
      </c>
      <c r="J3" s="69">
        <v>0</v>
      </c>
      <c r="K3" s="69">
        <v>0</v>
      </c>
      <c r="L3" s="69">
        <v>0</v>
      </c>
      <c r="M3" s="14">
        <f>H3-I3-J3-K3-L3</f>
        <v>1654.6599999999999</v>
      </c>
      <c r="N3" s="70">
        <f>M3/H3</f>
        <v>0.6046231199847991</v>
      </c>
      <c r="O3" s="71">
        <f>M3*0.9</f>
        <v>1489.194</v>
      </c>
      <c r="P3" s="72">
        <v>2186</v>
      </c>
      <c r="Q3" s="53"/>
    </row>
    <row r="4" spans="1:17" s="36" customFormat="1" ht="24.75" customHeight="1">
      <c r="A4" s="14">
        <v>2</v>
      </c>
      <c r="B4" s="17" t="s">
        <v>24</v>
      </c>
      <c r="C4" s="17" t="s">
        <v>25</v>
      </c>
      <c r="D4" s="17" t="s">
        <v>26</v>
      </c>
      <c r="E4" s="17" t="s">
        <v>27</v>
      </c>
      <c r="F4" s="16" t="s">
        <v>22</v>
      </c>
      <c r="G4" s="17" t="s">
        <v>28</v>
      </c>
      <c r="H4" s="49">
        <v>19367.48</v>
      </c>
      <c r="I4" s="69">
        <v>9872.2</v>
      </c>
      <c r="J4" s="69">
        <v>901.66</v>
      </c>
      <c r="K4" s="69">
        <v>1690.16</v>
      </c>
      <c r="L4" s="69">
        <v>0</v>
      </c>
      <c r="M4" s="14">
        <f>H4-I4-J4-K4-L4</f>
        <v>6903.459999999999</v>
      </c>
      <c r="N4" s="70">
        <f>M4/H4</f>
        <v>0.3564459599287052</v>
      </c>
      <c r="O4" s="71">
        <f>M4*0.9</f>
        <v>6213.114</v>
      </c>
      <c r="P4" s="72"/>
      <c r="Q4" s="53"/>
    </row>
    <row r="5" spans="1:17" s="36" customFormat="1" ht="24.75" customHeight="1">
      <c r="A5" s="14">
        <v>3</v>
      </c>
      <c r="B5" s="17" t="s">
        <v>29</v>
      </c>
      <c r="C5" s="17" t="s">
        <v>25</v>
      </c>
      <c r="D5" s="17" t="s">
        <v>30</v>
      </c>
      <c r="E5" s="17" t="s">
        <v>31</v>
      </c>
      <c r="F5" s="16" t="s">
        <v>22</v>
      </c>
      <c r="G5" s="17" t="s">
        <v>32</v>
      </c>
      <c r="H5" s="49">
        <v>10205.99</v>
      </c>
      <c r="I5" s="69">
        <v>5428.5</v>
      </c>
      <c r="J5" s="69">
        <v>0</v>
      </c>
      <c r="K5" s="69">
        <v>0</v>
      </c>
      <c r="L5" s="69">
        <v>2483</v>
      </c>
      <c r="M5" s="14">
        <f aca="true" t="shared" si="0" ref="M5:M45">H5-I5-J5-K5-L5</f>
        <v>2294.49</v>
      </c>
      <c r="N5" s="70">
        <f aca="true" t="shared" si="1" ref="N5:N46">M5/H5</f>
        <v>0.22481797454240107</v>
      </c>
      <c r="O5" s="71">
        <f aca="true" t="shared" si="2" ref="O5:O45">M5*0.9</f>
        <v>2065.0409999999997</v>
      </c>
      <c r="P5" s="72"/>
      <c r="Q5" s="53"/>
    </row>
    <row r="6" spans="1:17" s="36" customFormat="1" ht="24.75" customHeight="1">
      <c r="A6" s="14">
        <v>4</v>
      </c>
      <c r="B6" s="17" t="s">
        <v>33</v>
      </c>
      <c r="C6" s="17" t="s">
        <v>34</v>
      </c>
      <c r="D6" s="17" t="s">
        <v>35</v>
      </c>
      <c r="E6" s="50" t="s">
        <v>36</v>
      </c>
      <c r="F6" s="51" t="s">
        <v>37</v>
      </c>
      <c r="G6" s="50" t="s">
        <v>38</v>
      </c>
      <c r="H6" s="52">
        <v>2684.69</v>
      </c>
      <c r="I6" s="69">
        <v>1956.635</v>
      </c>
      <c r="J6" s="69">
        <v>0</v>
      </c>
      <c r="K6" s="69">
        <v>0</v>
      </c>
      <c r="L6" s="69">
        <v>683</v>
      </c>
      <c r="M6" s="14">
        <f t="shared" si="0"/>
        <v>45.055000000000064</v>
      </c>
      <c r="N6" s="70">
        <f t="shared" si="1"/>
        <v>0.016782198317124162</v>
      </c>
      <c r="O6" s="71">
        <f t="shared" si="2"/>
        <v>40.54950000000006</v>
      </c>
      <c r="P6" s="72"/>
      <c r="Q6" s="53"/>
    </row>
    <row r="7" spans="1:17" s="36" customFormat="1" ht="24.75" customHeight="1">
      <c r="A7" s="14">
        <v>5</v>
      </c>
      <c r="B7" s="17" t="s">
        <v>39</v>
      </c>
      <c r="C7" s="17" t="s">
        <v>40</v>
      </c>
      <c r="D7" s="17" t="s">
        <v>41</v>
      </c>
      <c r="E7" s="17" t="s">
        <v>36</v>
      </c>
      <c r="F7" s="51" t="s">
        <v>37</v>
      </c>
      <c r="G7" s="17" t="s">
        <v>28</v>
      </c>
      <c r="H7" s="49">
        <v>2414.784</v>
      </c>
      <c r="I7" s="69">
        <v>1065.9</v>
      </c>
      <c r="J7" s="69">
        <v>0</v>
      </c>
      <c r="K7" s="69">
        <v>0</v>
      </c>
      <c r="L7" s="69">
        <v>0</v>
      </c>
      <c r="M7" s="14">
        <f t="shared" si="0"/>
        <v>1348.884</v>
      </c>
      <c r="N7" s="70">
        <f t="shared" si="1"/>
        <v>0.5585940605867854</v>
      </c>
      <c r="O7" s="71">
        <f t="shared" si="2"/>
        <v>1213.9956</v>
      </c>
      <c r="P7" s="72"/>
      <c r="Q7" s="53"/>
    </row>
    <row r="8" spans="1:17" s="36" customFormat="1" ht="24.75" customHeight="1">
      <c r="A8" s="14">
        <v>6</v>
      </c>
      <c r="B8" s="17" t="s">
        <v>42</v>
      </c>
      <c r="C8" s="17" t="s">
        <v>43</v>
      </c>
      <c r="D8" s="17" t="s">
        <v>44</v>
      </c>
      <c r="E8" s="17" t="s">
        <v>45</v>
      </c>
      <c r="F8" s="16" t="s">
        <v>22</v>
      </c>
      <c r="G8" s="17" t="s">
        <v>46</v>
      </c>
      <c r="H8" s="49">
        <v>5879.57</v>
      </c>
      <c r="I8" s="69">
        <v>3625.4</v>
      </c>
      <c r="J8" s="69">
        <v>0</v>
      </c>
      <c r="K8" s="69">
        <v>0</v>
      </c>
      <c r="L8" s="69">
        <v>596</v>
      </c>
      <c r="M8" s="14">
        <f t="shared" si="0"/>
        <v>1658.1699999999996</v>
      </c>
      <c r="N8" s="70">
        <f t="shared" si="1"/>
        <v>0.2820223247618448</v>
      </c>
      <c r="O8" s="71">
        <f t="shared" si="2"/>
        <v>1492.3529999999996</v>
      </c>
      <c r="P8" s="73"/>
      <c r="Q8" s="53"/>
    </row>
    <row r="9" spans="1:17" s="36" customFormat="1" ht="24.75" customHeight="1">
      <c r="A9" s="53"/>
      <c r="B9" s="17"/>
      <c r="C9" s="17"/>
      <c r="D9" s="17" t="s">
        <v>44</v>
      </c>
      <c r="E9" s="17" t="s">
        <v>45</v>
      </c>
      <c r="F9" s="16" t="s">
        <v>22</v>
      </c>
      <c r="G9" s="17" t="s">
        <v>47</v>
      </c>
      <c r="H9" s="49">
        <v>12898.64</v>
      </c>
      <c r="I9" s="69">
        <v>8021.6</v>
      </c>
      <c r="J9" s="69">
        <v>0</v>
      </c>
      <c r="K9" s="69">
        <v>1583.34</v>
      </c>
      <c r="L9" s="69">
        <v>1096</v>
      </c>
      <c r="M9" s="14">
        <f t="shared" si="0"/>
        <v>2197.699999999999</v>
      </c>
      <c r="N9" s="70">
        <f t="shared" si="1"/>
        <v>0.17038230387079562</v>
      </c>
      <c r="O9" s="71">
        <f t="shared" si="2"/>
        <v>1977.9299999999992</v>
      </c>
      <c r="P9" s="73"/>
      <c r="Q9" s="53"/>
    </row>
    <row r="10" spans="1:17" s="36" customFormat="1" ht="24.75" customHeight="1">
      <c r="A10" s="53"/>
      <c r="B10" s="17"/>
      <c r="C10" s="17"/>
      <c r="D10" s="17" t="s">
        <v>44</v>
      </c>
      <c r="E10" s="17" t="s">
        <v>48</v>
      </c>
      <c r="F10" s="16" t="s">
        <v>49</v>
      </c>
      <c r="G10" s="17" t="s">
        <v>50</v>
      </c>
      <c r="H10" s="49">
        <v>1502.52</v>
      </c>
      <c r="I10" s="69">
        <v>1097.7</v>
      </c>
      <c r="J10" s="69">
        <v>0</v>
      </c>
      <c r="K10" s="69">
        <v>0</v>
      </c>
      <c r="L10" s="69">
        <v>245</v>
      </c>
      <c r="M10" s="14">
        <f t="shared" si="0"/>
        <v>159.81999999999994</v>
      </c>
      <c r="N10" s="70">
        <f t="shared" si="1"/>
        <v>0.10636796847962086</v>
      </c>
      <c r="O10" s="71">
        <f t="shared" si="2"/>
        <v>143.83799999999994</v>
      </c>
      <c r="P10" s="73"/>
      <c r="Q10" s="53"/>
    </row>
    <row r="11" spans="1:17" s="37" customFormat="1" ht="24.75" customHeight="1">
      <c r="A11" s="14">
        <v>7</v>
      </c>
      <c r="B11" s="54" t="s">
        <v>51</v>
      </c>
      <c r="C11" s="54" t="s">
        <v>52</v>
      </c>
      <c r="D11" s="54" t="s">
        <v>35</v>
      </c>
      <c r="E11" s="54" t="s">
        <v>36</v>
      </c>
      <c r="F11" s="55" t="s">
        <v>37</v>
      </c>
      <c r="G11" s="54" t="s">
        <v>53</v>
      </c>
      <c r="H11" s="56">
        <v>3231.966</v>
      </c>
      <c r="I11" s="74">
        <v>2957.753</v>
      </c>
      <c r="J11" s="74">
        <v>0</v>
      </c>
      <c r="K11" s="74"/>
      <c r="L11" s="74">
        <v>0</v>
      </c>
      <c r="M11" s="14">
        <f t="shared" si="0"/>
        <v>274.21299999999974</v>
      </c>
      <c r="N11" s="70">
        <f t="shared" si="1"/>
        <v>0.08484402373044758</v>
      </c>
      <c r="O11" s="71">
        <f t="shared" si="2"/>
        <v>246.79169999999976</v>
      </c>
      <c r="P11" s="75"/>
      <c r="Q11" s="77"/>
    </row>
    <row r="12" spans="1:17" s="36" customFormat="1" ht="24.75" customHeight="1">
      <c r="A12" s="53"/>
      <c r="B12" s="17"/>
      <c r="C12" s="17"/>
      <c r="D12" s="17" t="s">
        <v>35</v>
      </c>
      <c r="E12" s="17" t="s">
        <v>36</v>
      </c>
      <c r="F12" s="16" t="s">
        <v>37</v>
      </c>
      <c r="G12" s="17" t="s">
        <v>54</v>
      </c>
      <c r="H12" s="49">
        <v>12132.334</v>
      </c>
      <c r="I12" s="69">
        <v>8155.3</v>
      </c>
      <c r="J12" s="69">
        <v>0</v>
      </c>
      <c r="K12" s="69">
        <v>495</v>
      </c>
      <c r="L12" s="69">
        <v>0</v>
      </c>
      <c r="M12" s="14">
        <f t="shared" si="0"/>
        <v>3482.0340000000006</v>
      </c>
      <c r="N12" s="70">
        <f t="shared" si="1"/>
        <v>0.28700446262030044</v>
      </c>
      <c r="O12" s="71">
        <f t="shared" si="2"/>
        <v>3133.8306000000007</v>
      </c>
      <c r="Q12" s="78"/>
    </row>
    <row r="13" spans="1:17" s="36" customFormat="1" ht="24.75" customHeight="1">
      <c r="A13" s="14">
        <v>8</v>
      </c>
      <c r="B13" s="17" t="s">
        <v>55</v>
      </c>
      <c r="C13" s="17" t="s">
        <v>56</v>
      </c>
      <c r="D13" s="17" t="s">
        <v>57</v>
      </c>
      <c r="E13" s="17" t="s">
        <v>48</v>
      </c>
      <c r="F13" s="16" t="s">
        <v>49</v>
      </c>
      <c r="G13" s="17" t="s">
        <v>58</v>
      </c>
      <c r="H13" s="49">
        <v>1360.22</v>
      </c>
      <c r="I13" s="69">
        <v>1025.1</v>
      </c>
      <c r="J13" s="69">
        <v>0</v>
      </c>
      <c r="K13" s="69">
        <v>0</v>
      </c>
      <c r="L13" s="69">
        <v>0</v>
      </c>
      <c r="M13" s="14">
        <f t="shared" si="0"/>
        <v>335.1200000000001</v>
      </c>
      <c r="N13" s="70">
        <f t="shared" si="1"/>
        <v>0.24637191042625467</v>
      </c>
      <c r="O13" s="71">
        <f t="shared" si="2"/>
        <v>301.6080000000001</v>
      </c>
      <c r="P13" s="73"/>
      <c r="Q13" s="53"/>
    </row>
    <row r="14" spans="1:17" s="36" customFormat="1" ht="24.75" customHeight="1">
      <c r="A14" s="14">
        <v>9</v>
      </c>
      <c r="B14" s="17" t="s">
        <v>59</v>
      </c>
      <c r="C14" s="17" t="s">
        <v>56</v>
      </c>
      <c r="D14" s="17" t="s">
        <v>44</v>
      </c>
      <c r="E14" s="17" t="s">
        <v>36</v>
      </c>
      <c r="F14" s="16" t="s">
        <v>37</v>
      </c>
      <c r="G14" s="17" t="s">
        <v>60</v>
      </c>
      <c r="H14" s="49">
        <v>9824.708</v>
      </c>
      <c r="I14" s="69">
        <v>6344.7</v>
      </c>
      <c r="J14" s="69">
        <v>0</v>
      </c>
      <c r="K14" s="69">
        <v>47.47</v>
      </c>
      <c r="L14" s="69">
        <v>0</v>
      </c>
      <c r="M14" s="14">
        <f t="shared" si="0"/>
        <v>3432.538000000001</v>
      </c>
      <c r="N14" s="70">
        <f t="shared" si="1"/>
        <v>0.3493781189222113</v>
      </c>
      <c r="O14" s="71">
        <f t="shared" si="2"/>
        <v>3089.284200000001</v>
      </c>
      <c r="P14" s="53"/>
      <c r="Q14" s="53"/>
    </row>
    <row r="15" spans="1:17" s="36" customFormat="1" ht="24.75" customHeight="1">
      <c r="A15" s="14">
        <v>10</v>
      </c>
      <c r="B15" s="17" t="s">
        <v>61</v>
      </c>
      <c r="C15" s="17" t="s">
        <v>62</v>
      </c>
      <c r="D15" s="17" t="s">
        <v>63</v>
      </c>
      <c r="E15" s="17" t="s">
        <v>64</v>
      </c>
      <c r="F15" s="57" t="s">
        <v>22</v>
      </c>
      <c r="G15" s="17" t="s">
        <v>65</v>
      </c>
      <c r="H15" s="49">
        <v>5989.94</v>
      </c>
      <c r="I15" s="69">
        <v>3371</v>
      </c>
      <c r="J15" s="69">
        <v>0</v>
      </c>
      <c r="K15" s="69">
        <v>333.08</v>
      </c>
      <c r="L15" s="69">
        <v>0</v>
      </c>
      <c r="M15" s="14">
        <f t="shared" si="0"/>
        <v>2285.8599999999997</v>
      </c>
      <c r="N15" s="70">
        <f t="shared" si="1"/>
        <v>0.3816165103490185</v>
      </c>
      <c r="O15" s="71">
        <f t="shared" si="2"/>
        <v>2057.274</v>
      </c>
      <c r="P15" s="53"/>
      <c r="Q15" s="53"/>
    </row>
    <row r="16" spans="1:17" s="36" customFormat="1" ht="24.75" customHeight="1">
      <c r="A16" s="14">
        <v>11</v>
      </c>
      <c r="B16" s="17" t="s">
        <v>66</v>
      </c>
      <c r="C16" s="17" t="s">
        <v>62</v>
      </c>
      <c r="D16" s="17" t="s">
        <v>67</v>
      </c>
      <c r="E16" s="17" t="s">
        <v>45</v>
      </c>
      <c r="F16" s="57" t="s">
        <v>22</v>
      </c>
      <c r="G16" s="17" t="s">
        <v>68</v>
      </c>
      <c r="H16" s="49">
        <v>7209.58</v>
      </c>
      <c r="I16" s="69">
        <v>4490.3</v>
      </c>
      <c r="J16" s="69">
        <v>0</v>
      </c>
      <c r="K16" s="69">
        <v>165.82</v>
      </c>
      <c r="L16" s="69">
        <v>0</v>
      </c>
      <c r="M16" s="14">
        <f t="shared" si="0"/>
        <v>2553.4599999999996</v>
      </c>
      <c r="N16" s="70">
        <f t="shared" si="1"/>
        <v>0.3541759714158106</v>
      </c>
      <c r="O16" s="71">
        <f t="shared" si="2"/>
        <v>2298.1139999999996</v>
      </c>
      <c r="P16" s="76"/>
      <c r="Q16" s="78"/>
    </row>
    <row r="17" spans="1:17" s="36" customFormat="1" ht="24.75" customHeight="1">
      <c r="A17" s="53"/>
      <c r="B17" s="17"/>
      <c r="C17" s="17"/>
      <c r="D17" s="17" t="s">
        <v>69</v>
      </c>
      <c r="E17" s="17" t="s">
        <v>48</v>
      </c>
      <c r="F17" s="16" t="s">
        <v>49</v>
      </c>
      <c r="G17" s="17" t="s">
        <v>70</v>
      </c>
      <c r="H17" s="49">
        <v>1647.53</v>
      </c>
      <c r="I17" s="69">
        <v>1187.7</v>
      </c>
      <c r="J17" s="69">
        <v>0</v>
      </c>
      <c r="K17" s="69">
        <v>0</v>
      </c>
      <c r="L17" s="69">
        <v>0</v>
      </c>
      <c r="M17" s="14">
        <f t="shared" si="0"/>
        <v>459.8299999999999</v>
      </c>
      <c r="N17" s="70">
        <f t="shared" si="1"/>
        <v>0.2791026567042785</v>
      </c>
      <c r="O17" s="71">
        <f t="shared" si="2"/>
        <v>413.8469999999999</v>
      </c>
      <c r="P17" s="53"/>
      <c r="Q17" s="53"/>
    </row>
    <row r="18" spans="1:17" s="36" customFormat="1" ht="24.75" customHeight="1">
      <c r="A18" s="53">
        <v>12</v>
      </c>
      <c r="B18" s="17" t="s">
        <v>71</v>
      </c>
      <c r="C18" s="17" t="s">
        <v>72</v>
      </c>
      <c r="D18" s="17" t="s">
        <v>44</v>
      </c>
      <c r="E18" s="17" t="s">
        <v>48</v>
      </c>
      <c r="F18" s="16" t="s">
        <v>49</v>
      </c>
      <c r="G18" s="17" t="s">
        <v>73</v>
      </c>
      <c r="H18" s="49">
        <v>956.59</v>
      </c>
      <c r="I18" s="69">
        <v>571</v>
      </c>
      <c r="J18" s="69">
        <v>0</v>
      </c>
      <c r="K18" s="69">
        <v>0</v>
      </c>
      <c r="L18" s="69">
        <v>0</v>
      </c>
      <c r="M18" s="14">
        <f t="shared" si="0"/>
        <v>385.59000000000003</v>
      </c>
      <c r="N18" s="70">
        <f t="shared" si="1"/>
        <v>0.40308805235262757</v>
      </c>
      <c r="O18" s="71">
        <f t="shared" si="2"/>
        <v>347.03100000000006</v>
      </c>
      <c r="P18" s="53"/>
      <c r="Q18" s="53"/>
    </row>
    <row r="19" spans="1:17" s="36" customFormat="1" ht="24.75" customHeight="1">
      <c r="A19" s="53"/>
      <c r="B19" s="17"/>
      <c r="C19" s="17"/>
      <c r="D19" s="17" t="s">
        <v>44</v>
      </c>
      <c r="E19" s="17" t="s">
        <v>36</v>
      </c>
      <c r="F19" s="16" t="s">
        <v>37</v>
      </c>
      <c r="G19" s="17" t="s">
        <v>74</v>
      </c>
      <c r="H19" s="49">
        <v>3042.82</v>
      </c>
      <c r="I19" s="69">
        <v>1542.3</v>
      </c>
      <c r="J19" s="69">
        <v>0</v>
      </c>
      <c r="K19" s="69">
        <v>0</v>
      </c>
      <c r="L19" s="69">
        <v>0</v>
      </c>
      <c r="M19" s="14">
        <f t="shared" si="0"/>
        <v>1500.5200000000002</v>
      </c>
      <c r="N19" s="70">
        <f t="shared" si="1"/>
        <v>0.49313465798174067</v>
      </c>
      <c r="O19" s="71">
        <f t="shared" si="2"/>
        <v>1350.4680000000003</v>
      </c>
      <c r="P19" s="53"/>
      <c r="Q19" s="53"/>
    </row>
    <row r="20" spans="1:17" s="36" customFormat="1" ht="24.75" customHeight="1">
      <c r="A20" s="53">
        <v>13</v>
      </c>
      <c r="B20" s="17" t="s">
        <v>75</v>
      </c>
      <c r="C20" s="17" t="s">
        <v>76</v>
      </c>
      <c r="D20" s="17" t="s">
        <v>77</v>
      </c>
      <c r="E20" s="17" t="s">
        <v>36</v>
      </c>
      <c r="F20" s="16" t="s">
        <v>37</v>
      </c>
      <c r="G20" s="17" t="s">
        <v>78</v>
      </c>
      <c r="H20" s="49">
        <v>17792.54</v>
      </c>
      <c r="I20" s="69">
        <v>11674.7</v>
      </c>
      <c r="J20" s="69">
        <v>0</v>
      </c>
      <c r="K20" s="69">
        <v>1188.66</v>
      </c>
      <c r="L20" s="69">
        <v>1898</v>
      </c>
      <c r="M20" s="14">
        <f t="shared" si="0"/>
        <v>3031.1800000000003</v>
      </c>
      <c r="N20" s="70">
        <f t="shared" si="1"/>
        <v>0.1703624103135359</v>
      </c>
      <c r="O20" s="71">
        <f t="shared" si="2"/>
        <v>2728.0620000000004</v>
      </c>
      <c r="P20" s="53"/>
      <c r="Q20" s="53"/>
    </row>
    <row r="21" spans="1:17" s="36" customFormat="1" ht="24.75" customHeight="1">
      <c r="A21" s="53"/>
      <c r="B21" s="17"/>
      <c r="C21" s="17"/>
      <c r="D21" s="17" t="s">
        <v>79</v>
      </c>
      <c r="E21" s="17" t="s">
        <v>36</v>
      </c>
      <c r="F21" s="16" t="s">
        <v>37</v>
      </c>
      <c r="G21" s="17" t="s">
        <v>80</v>
      </c>
      <c r="H21" s="49">
        <v>4076.01</v>
      </c>
      <c r="I21" s="69">
        <v>2403.8</v>
      </c>
      <c r="J21" s="69">
        <v>0</v>
      </c>
      <c r="K21" s="69">
        <v>0</v>
      </c>
      <c r="L21" s="69">
        <v>324</v>
      </c>
      <c r="M21" s="14">
        <f t="shared" si="0"/>
        <v>1348.21</v>
      </c>
      <c r="N21" s="70">
        <f t="shared" si="1"/>
        <v>0.33076709821614764</v>
      </c>
      <c r="O21" s="71">
        <f t="shared" si="2"/>
        <v>1213.3890000000001</v>
      </c>
      <c r="P21" s="53"/>
      <c r="Q21" s="53"/>
    </row>
    <row r="22" spans="1:17" s="36" customFormat="1" ht="24.75" customHeight="1">
      <c r="A22" s="53"/>
      <c r="B22" s="17"/>
      <c r="C22" s="17"/>
      <c r="D22" s="17" t="s">
        <v>81</v>
      </c>
      <c r="E22" s="17" t="s">
        <v>48</v>
      </c>
      <c r="F22" s="16" t="s">
        <v>49</v>
      </c>
      <c r="G22" s="17" t="s">
        <v>82</v>
      </c>
      <c r="H22" s="49">
        <v>2005.54</v>
      </c>
      <c r="I22" s="69">
        <v>1478.1</v>
      </c>
      <c r="J22" s="69">
        <v>0</v>
      </c>
      <c r="K22" s="69">
        <v>0</v>
      </c>
      <c r="L22" s="69">
        <v>0</v>
      </c>
      <c r="M22" s="14">
        <f t="shared" si="0"/>
        <v>527.44</v>
      </c>
      <c r="N22" s="70">
        <f t="shared" si="1"/>
        <v>0.26299151350758404</v>
      </c>
      <c r="O22" s="71">
        <f t="shared" si="2"/>
        <v>474.6960000000001</v>
      </c>
      <c r="P22" s="53"/>
      <c r="Q22" s="53"/>
    </row>
    <row r="23" spans="1:17" s="36" customFormat="1" ht="24.75" customHeight="1">
      <c r="A23" s="53">
        <v>14</v>
      </c>
      <c r="B23" s="17" t="s">
        <v>83</v>
      </c>
      <c r="C23" s="17" t="s">
        <v>84</v>
      </c>
      <c r="D23" s="17" t="s">
        <v>35</v>
      </c>
      <c r="E23" s="17" t="s">
        <v>36</v>
      </c>
      <c r="F23" s="16" t="s">
        <v>37</v>
      </c>
      <c r="G23" s="17" t="s">
        <v>85</v>
      </c>
      <c r="H23" s="49">
        <v>6115.62</v>
      </c>
      <c r="I23" s="69">
        <v>3467.3</v>
      </c>
      <c r="J23" s="69">
        <v>0</v>
      </c>
      <c r="K23" s="69">
        <v>324.44</v>
      </c>
      <c r="L23" s="69">
        <v>0</v>
      </c>
      <c r="M23" s="14">
        <f t="shared" si="0"/>
        <v>2323.8799999999997</v>
      </c>
      <c r="N23" s="70">
        <f t="shared" si="1"/>
        <v>0.37999090852603656</v>
      </c>
      <c r="O23" s="71">
        <f t="shared" si="2"/>
        <v>2091.4919999999997</v>
      </c>
      <c r="P23" s="53"/>
      <c r="Q23" s="53"/>
    </row>
    <row r="24" spans="1:17" s="36" customFormat="1" ht="24.75" customHeight="1">
      <c r="A24" s="53">
        <v>15</v>
      </c>
      <c r="B24" s="17" t="s">
        <v>86</v>
      </c>
      <c r="C24" s="17" t="s">
        <v>87</v>
      </c>
      <c r="D24" s="17" t="s">
        <v>44</v>
      </c>
      <c r="E24" s="17" t="s">
        <v>36</v>
      </c>
      <c r="F24" s="16" t="s">
        <v>37</v>
      </c>
      <c r="G24" s="17" t="s">
        <v>88</v>
      </c>
      <c r="H24" s="49">
        <v>8040.8516</v>
      </c>
      <c r="I24" s="69">
        <v>4698.2</v>
      </c>
      <c r="J24" s="69">
        <v>0</v>
      </c>
      <c r="K24" s="69">
        <v>0</v>
      </c>
      <c r="L24" s="69">
        <v>0</v>
      </c>
      <c r="M24" s="14">
        <f t="shared" si="0"/>
        <v>3342.6516</v>
      </c>
      <c r="N24" s="70">
        <f t="shared" si="1"/>
        <v>0.415708654541019</v>
      </c>
      <c r="O24" s="71">
        <f t="shared" si="2"/>
        <v>3008.38644</v>
      </c>
      <c r="P24" s="72"/>
      <c r="Q24" s="53"/>
    </row>
    <row r="25" spans="1:17" s="36" customFormat="1" ht="24.75" customHeight="1">
      <c r="A25" s="53">
        <v>16</v>
      </c>
      <c r="B25" s="17" t="s">
        <v>89</v>
      </c>
      <c r="C25" s="17" t="s">
        <v>90</v>
      </c>
      <c r="D25" s="17" t="s">
        <v>44</v>
      </c>
      <c r="E25" s="17" t="s">
        <v>36</v>
      </c>
      <c r="F25" s="16" t="s">
        <v>37</v>
      </c>
      <c r="G25" s="17" t="s">
        <v>91</v>
      </c>
      <c r="H25" s="49">
        <v>2208.89</v>
      </c>
      <c r="I25" s="69">
        <v>938.5</v>
      </c>
      <c r="J25" s="69">
        <v>0</v>
      </c>
      <c r="K25" s="69">
        <v>0</v>
      </c>
      <c r="L25" s="69">
        <v>665</v>
      </c>
      <c r="M25" s="14">
        <f t="shared" si="0"/>
        <v>605.3899999999999</v>
      </c>
      <c r="N25" s="70">
        <f t="shared" si="1"/>
        <v>0.27406978165503937</v>
      </c>
      <c r="O25" s="71">
        <f t="shared" si="2"/>
        <v>544.8509999999999</v>
      </c>
      <c r="P25" s="72"/>
      <c r="Q25" s="53"/>
    </row>
    <row r="26" spans="1:17" s="36" customFormat="1" ht="24.75" customHeight="1">
      <c r="A26" s="53">
        <v>17</v>
      </c>
      <c r="B26" s="17" t="s">
        <v>92</v>
      </c>
      <c r="C26" s="17" t="s">
        <v>90</v>
      </c>
      <c r="D26" s="17" t="s">
        <v>63</v>
      </c>
      <c r="E26" s="17" t="s">
        <v>36</v>
      </c>
      <c r="F26" s="16" t="s">
        <v>37</v>
      </c>
      <c r="G26" s="17" t="s">
        <v>93</v>
      </c>
      <c r="H26" s="49">
        <v>36424.85</v>
      </c>
      <c r="I26" s="69">
        <v>25682.6</v>
      </c>
      <c r="J26" s="69">
        <v>1276.07</v>
      </c>
      <c r="K26" s="69">
        <v>1727.61</v>
      </c>
      <c r="L26" s="69">
        <v>0</v>
      </c>
      <c r="M26" s="14">
        <f t="shared" si="0"/>
        <v>7738.570000000001</v>
      </c>
      <c r="N26" s="70">
        <f t="shared" si="1"/>
        <v>0.21245303686906056</v>
      </c>
      <c r="O26" s="71">
        <f t="shared" si="2"/>
        <v>6964.713000000001</v>
      </c>
      <c r="P26" s="72"/>
      <c r="Q26" s="53"/>
    </row>
    <row r="27" spans="1:17" s="36" customFormat="1" ht="24.75" customHeight="1">
      <c r="A27" s="53">
        <v>18</v>
      </c>
      <c r="B27" s="17" t="s">
        <v>94</v>
      </c>
      <c r="C27" s="17" t="s">
        <v>95</v>
      </c>
      <c r="D27" s="17" t="s">
        <v>81</v>
      </c>
      <c r="E27" s="17" t="s">
        <v>48</v>
      </c>
      <c r="F27" s="16" t="s">
        <v>49</v>
      </c>
      <c r="G27" s="17" t="s">
        <v>96</v>
      </c>
      <c r="H27" s="49">
        <v>954.21</v>
      </c>
      <c r="I27" s="69">
        <v>585.3</v>
      </c>
      <c r="J27" s="69">
        <v>0</v>
      </c>
      <c r="K27" s="69">
        <v>0</v>
      </c>
      <c r="L27" s="69">
        <v>265</v>
      </c>
      <c r="M27" s="14">
        <f t="shared" si="0"/>
        <v>103.91000000000008</v>
      </c>
      <c r="N27" s="70">
        <f t="shared" si="1"/>
        <v>0.10889636453191653</v>
      </c>
      <c r="O27" s="71">
        <f t="shared" si="2"/>
        <v>93.51900000000008</v>
      </c>
      <c r="P27" s="72"/>
      <c r="Q27" s="53"/>
    </row>
    <row r="28" spans="1:17" s="36" customFormat="1" ht="24.75" customHeight="1">
      <c r="A28" s="53">
        <v>19</v>
      </c>
      <c r="B28" s="17" t="s">
        <v>97</v>
      </c>
      <c r="C28" s="17" t="s">
        <v>98</v>
      </c>
      <c r="D28" s="17" t="s">
        <v>99</v>
      </c>
      <c r="E28" s="17" t="s">
        <v>36</v>
      </c>
      <c r="F28" s="16" t="s">
        <v>37</v>
      </c>
      <c r="G28" s="17" t="s">
        <v>100</v>
      </c>
      <c r="H28" s="49">
        <v>4547.11</v>
      </c>
      <c r="I28" s="69">
        <v>2762.9</v>
      </c>
      <c r="J28" s="69">
        <v>0</v>
      </c>
      <c r="K28" s="69">
        <v>0</v>
      </c>
      <c r="L28" s="69">
        <v>0</v>
      </c>
      <c r="M28" s="14">
        <f t="shared" si="0"/>
        <v>1784.2099999999996</v>
      </c>
      <c r="N28" s="70">
        <f t="shared" si="1"/>
        <v>0.39238329400432354</v>
      </c>
      <c r="O28" s="71">
        <f t="shared" si="2"/>
        <v>1605.7889999999998</v>
      </c>
      <c r="P28" s="72"/>
      <c r="Q28" s="53"/>
    </row>
    <row r="29" spans="1:17" s="36" customFormat="1" ht="24.75" customHeight="1">
      <c r="A29" s="53">
        <v>20</v>
      </c>
      <c r="B29" s="17" t="s">
        <v>101</v>
      </c>
      <c r="C29" s="17" t="s">
        <v>102</v>
      </c>
      <c r="D29" s="17" t="s">
        <v>103</v>
      </c>
      <c r="E29" s="17" t="s">
        <v>104</v>
      </c>
      <c r="F29" s="16" t="s">
        <v>37</v>
      </c>
      <c r="G29" s="17" t="s">
        <v>105</v>
      </c>
      <c r="H29" s="49">
        <v>2776.81</v>
      </c>
      <c r="I29" s="69">
        <v>1390.3</v>
      </c>
      <c r="J29" s="69">
        <v>0</v>
      </c>
      <c r="K29" s="69">
        <v>0</v>
      </c>
      <c r="L29" s="69">
        <v>0</v>
      </c>
      <c r="M29" s="14">
        <f t="shared" si="0"/>
        <v>1386.51</v>
      </c>
      <c r="N29" s="70">
        <f t="shared" si="1"/>
        <v>0.49931756223868395</v>
      </c>
      <c r="O29" s="71">
        <f t="shared" si="2"/>
        <v>1247.859</v>
      </c>
      <c r="P29" s="72"/>
      <c r="Q29" s="53"/>
    </row>
    <row r="30" spans="1:17" s="36" customFormat="1" ht="24.75" customHeight="1">
      <c r="A30" s="53">
        <v>21</v>
      </c>
      <c r="B30" s="17" t="s">
        <v>106</v>
      </c>
      <c r="C30" s="17" t="s">
        <v>107</v>
      </c>
      <c r="D30" s="17" t="s">
        <v>108</v>
      </c>
      <c r="E30" s="17" t="s">
        <v>31</v>
      </c>
      <c r="F30" s="16" t="s">
        <v>22</v>
      </c>
      <c r="G30" s="17" t="s">
        <v>109</v>
      </c>
      <c r="H30" s="58">
        <v>1615.76</v>
      </c>
      <c r="I30" s="69">
        <v>1543.42</v>
      </c>
      <c r="J30" s="69">
        <v>0</v>
      </c>
      <c r="K30" s="69">
        <v>0</v>
      </c>
      <c r="L30" s="69">
        <v>0</v>
      </c>
      <c r="M30" s="14">
        <f t="shared" si="0"/>
        <v>72.33999999999992</v>
      </c>
      <c r="N30" s="70">
        <f t="shared" si="1"/>
        <v>0.044771500717928354</v>
      </c>
      <c r="O30" s="71">
        <f t="shared" si="2"/>
        <v>65.10599999999992</v>
      </c>
      <c r="P30" s="72"/>
      <c r="Q30" s="53"/>
    </row>
    <row r="31" spans="1:17" s="36" customFormat="1" ht="24.75" customHeight="1">
      <c r="A31" s="53">
        <v>22</v>
      </c>
      <c r="B31" s="17" t="s">
        <v>110</v>
      </c>
      <c r="C31" s="17" t="s">
        <v>107</v>
      </c>
      <c r="D31" s="17" t="s">
        <v>111</v>
      </c>
      <c r="E31" s="17" t="s">
        <v>112</v>
      </c>
      <c r="F31" s="57" t="s">
        <v>22</v>
      </c>
      <c r="G31" s="17" t="s">
        <v>113</v>
      </c>
      <c r="H31" s="49">
        <v>7464.11</v>
      </c>
      <c r="I31" s="69">
        <v>5224.88</v>
      </c>
      <c r="J31" s="69">
        <v>0</v>
      </c>
      <c r="K31" s="69">
        <v>0</v>
      </c>
      <c r="L31" s="69">
        <v>1568</v>
      </c>
      <c r="M31" s="14">
        <f t="shared" si="0"/>
        <v>671.2299999999996</v>
      </c>
      <c r="N31" s="70">
        <f t="shared" si="1"/>
        <v>0.08992766719675883</v>
      </c>
      <c r="O31" s="71">
        <f t="shared" si="2"/>
        <v>604.1069999999996</v>
      </c>
      <c r="P31" s="72"/>
      <c r="Q31" s="53"/>
    </row>
    <row r="32" spans="1:17" s="36" customFormat="1" ht="24.75" customHeight="1">
      <c r="A32" s="53">
        <v>23</v>
      </c>
      <c r="B32" s="17" t="s">
        <v>114</v>
      </c>
      <c r="C32" s="17" t="s">
        <v>107</v>
      </c>
      <c r="D32" s="17" t="s">
        <v>35</v>
      </c>
      <c r="E32" s="17" t="s">
        <v>36</v>
      </c>
      <c r="F32" s="16" t="s">
        <v>37</v>
      </c>
      <c r="G32" s="17" t="s">
        <v>115</v>
      </c>
      <c r="H32" s="49">
        <v>2955.7</v>
      </c>
      <c r="I32" s="69">
        <v>1446.8</v>
      </c>
      <c r="J32" s="69">
        <v>0</v>
      </c>
      <c r="K32" s="69">
        <v>0</v>
      </c>
      <c r="L32" s="69">
        <v>757</v>
      </c>
      <c r="M32" s="14">
        <f t="shared" si="0"/>
        <v>751.8999999999999</v>
      </c>
      <c r="N32" s="70">
        <f t="shared" si="1"/>
        <v>0.2543898230537605</v>
      </c>
      <c r="O32" s="71">
        <f t="shared" si="2"/>
        <v>676.7099999999999</v>
      </c>
      <c r="P32" s="72"/>
      <c r="Q32" s="53"/>
    </row>
    <row r="33" spans="1:17" s="36" customFormat="1" ht="24.75" customHeight="1">
      <c r="A33" s="53">
        <v>24</v>
      </c>
      <c r="B33" s="17" t="s">
        <v>116</v>
      </c>
      <c r="C33" s="17" t="s">
        <v>107</v>
      </c>
      <c r="D33" s="17" t="s">
        <v>117</v>
      </c>
      <c r="E33" s="17" t="s">
        <v>36</v>
      </c>
      <c r="F33" s="16" t="s">
        <v>37</v>
      </c>
      <c r="G33" s="17" t="s">
        <v>118</v>
      </c>
      <c r="H33" s="49">
        <v>4093.033</v>
      </c>
      <c r="I33" s="69">
        <v>1600</v>
      </c>
      <c r="J33" s="69">
        <v>0</v>
      </c>
      <c r="K33" s="69">
        <v>0</v>
      </c>
      <c r="L33" s="69">
        <v>0</v>
      </c>
      <c r="M33" s="14">
        <f t="shared" si="0"/>
        <v>2493.033</v>
      </c>
      <c r="N33" s="70">
        <f t="shared" si="1"/>
        <v>0.6090918397188588</v>
      </c>
      <c r="O33" s="71">
        <f t="shared" si="2"/>
        <v>2243.7297</v>
      </c>
      <c r="P33" s="72"/>
      <c r="Q33" s="53"/>
    </row>
    <row r="34" spans="1:17" s="36" customFormat="1" ht="24.75" customHeight="1">
      <c r="A34" s="53">
        <v>25</v>
      </c>
      <c r="B34" s="17" t="s">
        <v>119</v>
      </c>
      <c r="C34" s="17" t="s">
        <v>107</v>
      </c>
      <c r="D34" s="17" t="s">
        <v>120</v>
      </c>
      <c r="E34" s="17" t="s">
        <v>36</v>
      </c>
      <c r="F34" s="16" t="s">
        <v>37</v>
      </c>
      <c r="G34" s="17" t="s">
        <v>118</v>
      </c>
      <c r="H34" s="49">
        <v>3720.52</v>
      </c>
      <c r="I34" s="69">
        <v>2258.1</v>
      </c>
      <c r="J34" s="69">
        <v>0</v>
      </c>
      <c r="K34" s="69">
        <v>0</v>
      </c>
      <c r="L34" s="69">
        <v>0</v>
      </c>
      <c r="M34" s="14">
        <f t="shared" si="0"/>
        <v>1462.42</v>
      </c>
      <c r="N34" s="70">
        <f t="shared" si="1"/>
        <v>0.39306871082536854</v>
      </c>
      <c r="O34" s="71">
        <f t="shared" si="2"/>
        <v>1316.178</v>
      </c>
      <c r="P34" s="53"/>
      <c r="Q34" s="53"/>
    </row>
    <row r="35" spans="1:17" s="36" customFormat="1" ht="24.75" customHeight="1">
      <c r="A35" s="53"/>
      <c r="B35" s="17"/>
      <c r="C35" s="17"/>
      <c r="D35" s="17" t="s">
        <v>121</v>
      </c>
      <c r="E35" s="17" t="s">
        <v>36</v>
      </c>
      <c r="F35" s="16" t="s">
        <v>37</v>
      </c>
      <c r="G35" s="17" t="s">
        <v>28</v>
      </c>
      <c r="H35" s="49">
        <v>2258.53</v>
      </c>
      <c r="I35" s="69">
        <v>1013.3</v>
      </c>
      <c r="J35" s="69">
        <v>0</v>
      </c>
      <c r="K35" s="69">
        <v>0</v>
      </c>
      <c r="L35" s="69">
        <v>0</v>
      </c>
      <c r="M35" s="14">
        <f t="shared" si="0"/>
        <v>1245.2300000000002</v>
      </c>
      <c r="N35" s="70">
        <f t="shared" si="1"/>
        <v>0.5513453440954958</v>
      </c>
      <c r="O35" s="71">
        <f t="shared" si="2"/>
        <v>1120.7070000000003</v>
      </c>
      <c r="P35" s="53"/>
      <c r="Q35" s="53"/>
    </row>
    <row r="36" spans="1:17" s="36" customFormat="1" ht="24.75" customHeight="1">
      <c r="A36" s="53">
        <v>26</v>
      </c>
      <c r="B36" s="17" t="s">
        <v>122</v>
      </c>
      <c r="C36" s="17" t="s">
        <v>107</v>
      </c>
      <c r="D36" s="17" t="s">
        <v>123</v>
      </c>
      <c r="E36" s="17" t="s">
        <v>36</v>
      </c>
      <c r="F36" s="16" t="s">
        <v>37</v>
      </c>
      <c r="G36" s="17" t="s">
        <v>50</v>
      </c>
      <c r="H36" s="49">
        <v>1412.35</v>
      </c>
      <c r="I36" s="69">
        <v>586.8</v>
      </c>
      <c r="J36" s="69">
        <v>0</v>
      </c>
      <c r="K36" s="69">
        <v>0</v>
      </c>
      <c r="L36" s="69">
        <v>0</v>
      </c>
      <c r="M36" s="14">
        <f t="shared" si="0"/>
        <v>825.55</v>
      </c>
      <c r="N36" s="70">
        <f t="shared" si="1"/>
        <v>0.5845222501504584</v>
      </c>
      <c r="O36" s="71">
        <f t="shared" si="2"/>
        <v>742.995</v>
      </c>
      <c r="P36" s="53"/>
      <c r="Q36" s="53"/>
    </row>
    <row r="37" spans="1:17" s="36" customFormat="1" ht="24.75" customHeight="1">
      <c r="A37" s="53">
        <v>27</v>
      </c>
      <c r="B37" s="17" t="s">
        <v>124</v>
      </c>
      <c r="C37" s="17" t="s">
        <v>125</v>
      </c>
      <c r="D37" s="17" t="s">
        <v>126</v>
      </c>
      <c r="E37" s="17" t="s">
        <v>36</v>
      </c>
      <c r="F37" s="16" t="s">
        <v>37</v>
      </c>
      <c r="G37" s="17" t="s">
        <v>127</v>
      </c>
      <c r="H37" s="49">
        <v>1099.382</v>
      </c>
      <c r="I37" s="69">
        <v>335.9</v>
      </c>
      <c r="J37" s="69">
        <v>0</v>
      </c>
      <c r="K37" s="69">
        <v>0</v>
      </c>
      <c r="L37" s="69">
        <v>0</v>
      </c>
      <c r="M37" s="14">
        <f t="shared" si="0"/>
        <v>763.4820000000001</v>
      </c>
      <c r="N37" s="70">
        <f t="shared" si="1"/>
        <v>0.69446470835433</v>
      </c>
      <c r="O37" s="71">
        <f t="shared" si="2"/>
        <v>687.1338000000001</v>
      </c>
      <c r="P37" s="53"/>
      <c r="Q37" s="53"/>
    </row>
    <row r="38" spans="1:17" s="36" customFormat="1" ht="24.75" customHeight="1">
      <c r="A38" s="53">
        <v>28</v>
      </c>
      <c r="B38" s="17" t="s">
        <v>128</v>
      </c>
      <c r="C38" s="17" t="s">
        <v>125</v>
      </c>
      <c r="D38" s="17" t="s">
        <v>129</v>
      </c>
      <c r="E38" s="17" t="s">
        <v>36</v>
      </c>
      <c r="F38" s="16" t="s">
        <v>37</v>
      </c>
      <c r="G38" s="17" t="s">
        <v>130</v>
      </c>
      <c r="H38" s="49">
        <v>4683.906</v>
      </c>
      <c r="I38" s="69">
        <v>2619.2</v>
      </c>
      <c r="J38" s="69">
        <v>0</v>
      </c>
      <c r="K38" s="69">
        <v>0</v>
      </c>
      <c r="L38" s="69">
        <v>0</v>
      </c>
      <c r="M38" s="14">
        <f t="shared" si="0"/>
        <v>2064.706</v>
      </c>
      <c r="N38" s="70">
        <f t="shared" si="1"/>
        <v>0.4408085900955314</v>
      </c>
      <c r="O38" s="71">
        <f t="shared" si="2"/>
        <v>1858.2354000000003</v>
      </c>
      <c r="P38" s="53"/>
      <c r="Q38" s="53"/>
    </row>
    <row r="39" spans="1:17" s="36" customFormat="1" ht="24.75" customHeight="1">
      <c r="A39" s="53">
        <v>29</v>
      </c>
      <c r="B39" s="17" t="s">
        <v>131</v>
      </c>
      <c r="C39" s="17" t="s">
        <v>132</v>
      </c>
      <c r="D39" s="17" t="s">
        <v>133</v>
      </c>
      <c r="E39" s="17" t="s">
        <v>31</v>
      </c>
      <c r="F39" s="57" t="s">
        <v>22</v>
      </c>
      <c r="G39" s="17" t="s">
        <v>134</v>
      </c>
      <c r="H39" s="49">
        <v>13151.9</v>
      </c>
      <c r="I39" s="69">
        <v>5455.61</v>
      </c>
      <c r="J39" s="69">
        <v>0</v>
      </c>
      <c r="K39" s="69">
        <v>704.5</v>
      </c>
      <c r="L39" s="69">
        <v>0</v>
      </c>
      <c r="M39" s="14">
        <f t="shared" si="0"/>
        <v>6991.79</v>
      </c>
      <c r="N39" s="70">
        <f t="shared" si="1"/>
        <v>0.5316182452725462</v>
      </c>
      <c r="O39" s="71">
        <f t="shared" si="2"/>
        <v>6292.611</v>
      </c>
      <c r="P39" s="53"/>
      <c r="Q39" s="53"/>
    </row>
    <row r="40" spans="1:17" s="36" customFormat="1" ht="24.75" customHeight="1">
      <c r="A40" s="53">
        <v>30</v>
      </c>
      <c r="B40" s="17" t="s">
        <v>135</v>
      </c>
      <c r="C40" s="17" t="s">
        <v>132</v>
      </c>
      <c r="D40" s="17" t="s">
        <v>136</v>
      </c>
      <c r="E40" s="17" t="s">
        <v>137</v>
      </c>
      <c r="F40" s="57" t="s">
        <v>22</v>
      </c>
      <c r="G40" s="17" t="s">
        <v>138</v>
      </c>
      <c r="H40" s="49">
        <v>11081.17</v>
      </c>
      <c r="I40" s="69">
        <v>6252.4</v>
      </c>
      <c r="J40" s="69">
        <v>0</v>
      </c>
      <c r="K40" s="69">
        <v>299</v>
      </c>
      <c r="L40" s="69">
        <v>0</v>
      </c>
      <c r="M40" s="14">
        <f t="shared" si="0"/>
        <v>4529.77</v>
      </c>
      <c r="N40" s="70">
        <f t="shared" si="1"/>
        <v>0.40878084173422125</v>
      </c>
      <c r="O40" s="71">
        <f t="shared" si="2"/>
        <v>4076.7930000000006</v>
      </c>
      <c r="P40" s="53"/>
      <c r="Q40" s="53"/>
    </row>
    <row r="41" spans="1:17" s="36" customFormat="1" ht="24.75" customHeight="1">
      <c r="A41" s="53">
        <v>31</v>
      </c>
      <c r="B41" s="17" t="s">
        <v>139</v>
      </c>
      <c r="C41" s="17" t="s">
        <v>140</v>
      </c>
      <c r="D41" s="17" t="s">
        <v>141</v>
      </c>
      <c r="E41" s="17" t="s">
        <v>45</v>
      </c>
      <c r="F41" s="57" t="s">
        <v>22</v>
      </c>
      <c r="G41" s="17" t="s">
        <v>142</v>
      </c>
      <c r="H41" s="49">
        <v>1538.08</v>
      </c>
      <c r="I41" s="69">
        <v>577.6</v>
      </c>
      <c r="J41" s="69">
        <v>0</v>
      </c>
      <c r="K41" s="69">
        <v>0</v>
      </c>
      <c r="L41" s="69">
        <v>0</v>
      </c>
      <c r="M41" s="14">
        <f t="shared" si="0"/>
        <v>960.4799999999999</v>
      </c>
      <c r="N41" s="70">
        <f t="shared" si="1"/>
        <v>0.6244668677832103</v>
      </c>
      <c r="O41" s="71">
        <f t="shared" si="2"/>
        <v>864.4319999999999</v>
      </c>
      <c r="P41" s="73"/>
      <c r="Q41" s="53"/>
    </row>
    <row r="42" spans="1:17" s="36" customFormat="1" ht="24.75" customHeight="1">
      <c r="A42" s="53"/>
      <c r="B42" s="17"/>
      <c r="C42" s="17"/>
      <c r="D42" s="17" t="s">
        <v>143</v>
      </c>
      <c r="E42" s="17" t="s">
        <v>144</v>
      </c>
      <c r="F42" s="57" t="s">
        <v>22</v>
      </c>
      <c r="G42" s="17" t="s">
        <v>145</v>
      </c>
      <c r="H42" s="49">
        <v>21103.19</v>
      </c>
      <c r="I42" s="69">
        <v>5935.8</v>
      </c>
      <c r="J42" s="69">
        <v>2566.02</v>
      </c>
      <c r="K42" s="69">
        <v>1856.6</v>
      </c>
      <c r="L42" s="69">
        <v>4150</v>
      </c>
      <c r="M42" s="14">
        <f t="shared" si="0"/>
        <v>6594.769999999999</v>
      </c>
      <c r="N42" s="70">
        <f t="shared" si="1"/>
        <v>0.3125010958058947</v>
      </c>
      <c r="O42" s="71">
        <f t="shared" si="2"/>
        <v>5935.292999999999</v>
      </c>
      <c r="P42" s="73"/>
      <c r="Q42" s="53"/>
    </row>
    <row r="43" spans="1:17" s="36" customFormat="1" ht="24.75" customHeight="1">
      <c r="A43" s="53">
        <v>32</v>
      </c>
      <c r="B43" s="17" t="s">
        <v>146</v>
      </c>
      <c r="C43" s="17" t="s">
        <v>147</v>
      </c>
      <c r="D43" s="17" t="s">
        <v>69</v>
      </c>
      <c r="E43" s="17" t="s">
        <v>48</v>
      </c>
      <c r="F43" s="16" t="s">
        <v>49</v>
      </c>
      <c r="G43" s="17" t="s">
        <v>148</v>
      </c>
      <c r="H43" s="49">
        <v>1910.25</v>
      </c>
      <c r="I43" s="69">
        <v>1443.9</v>
      </c>
      <c r="J43" s="69">
        <v>0</v>
      </c>
      <c r="K43" s="69">
        <v>0</v>
      </c>
      <c r="L43" s="69">
        <v>0</v>
      </c>
      <c r="M43" s="14">
        <f t="shared" si="0"/>
        <v>466.3499999999999</v>
      </c>
      <c r="N43" s="70">
        <f t="shared" si="1"/>
        <v>0.24413034943070275</v>
      </c>
      <c r="O43" s="71">
        <f t="shared" si="2"/>
        <v>419.7149999999999</v>
      </c>
      <c r="P43" s="73"/>
      <c r="Q43" s="53"/>
    </row>
    <row r="44" spans="1:17" s="36" customFormat="1" ht="24.75" customHeight="1">
      <c r="A44" s="53">
        <v>33</v>
      </c>
      <c r="B44" s="17" t="s">
        <v>149</v>
      </c>
      <c r="C44" s="17" t="s">
        <v>147</v>
      </c>
      <c r="D44" s="17" t="s">
        <v>150</v>
      </c>
      <c r="E44" s="17" t="s">
        <v>151</v>
      </c>
      <c r="F44" s="16" t="s">
        <v>49</v>
      </c>
      <c r="G44" s="17" t="s">
        <v>152</v>
      </c>
      <c r="H44" s="49">
        <v>3537.5</v>
      </c>
      <c r="I44" s="69">
        <v>2237</v>
      </c>
      <c r="J44" s="69">
        <v>0</v>
      </c>
      <c r="K44" s="69">
        <v>0</v>
      </c>
      <c r="L44" s="69">
        <v>0</v>
      </c>
      <c r="M44" s="14">
        <f t="shared" si="0"/>
        <v>1300.5</v>
      </c>
      <c r="N44" s="70">
        <f t="shared" si="1"/>
        <v>0.3676325088339223</v>
      </c>
      <c r="O44" s="71">
        <f t="shared" si="2"/>
        <v>1170.45</v>
      </c>
      <c r="P44" s="73"/>
      <c r="Q44" s="53"/>
    </row>
    <row r="45" spans="1:17" s="36" customFormat="1" ht="24.75" customHeight="1">
      <c r="A45" s="53">
        <v>34</v>
      </c>
      <c r="B45" s="17" t="s">
        <v>153</v>
      </c>
      <c r="C45" s="17" t="s">
        <v>154</v>
      </c>
      <c r="D45" s="17" t="s">
        <v>63</v>
      </c>
      <c r="E45" s="17" t="s">
        <v>36</v>
      </c>
      <c r="F45" s="16" t="s">
        <v>37</v>
      </c>
      <c r="G45" s="17" t="s">
        <v>155</v>
      </c>
      <c r="H45" s="49">
        <v>18806.013</v>
      </c>
      <c r="I45" s="69">
        <v>13244</v>
      </c>
      <c r="J45" s="69">
        <v>905.26</v>
      </c>
      <c r="K45" s="69">
        <v>1690.53</v>
      </c>
      <c r="L45" s="69">
        <v>0</v>
      </c>
      <c r="M45" s="14">
        <f t="shared" si="0"/>
        <v>2966.222999999999</v>
      </c>
      <c r="N45" s="70">
        <f t="shared" si="1"/>
        <v>0.15772737155929858</v>
      </c>
      <c r="O45" s="71">
        <f t="shared" si="2"/>
        <v>2669.600699999999</v>
      </c>
      <c r="P45" s="72"/>
      <c r="Q45" s="53"/>
    </row>
    <row r="46" spans="1:17" s="36" customFormat="1" ht="24.75" customHeight="1">
      <c r="A46" s="59" t="s">
        <v>156</v>
      </c>
      <c r="B46" s="60"/>
      <c r="C46" s="60"/>
      <c r="D46" s="60"/>
      <c r="E46" s="60"/>
      <c r="F46" s="61"/>
      <c r="G46" s="62"/>
      <c r="H46" s="63">
        <f aca="true" t="shared" si="3" ref="H46:M46">SUM(H3:H45)</f>
        <v>288459.86759999994</v>
      </c>
      <c r="I46" s="63">
        <f t="shared" si="3"/>
        <v>168651.518</v>
      </c>
      <c r="J46" s="63">
        <f t="shared" si="3"/>
        <v>5649.01</v>
      </c>
      <c r="K46" s="63">
        <f t="shared" si="3"/>
        <v>12106.21</v>
      </c>
      <c r="L46" s="63">
        <f t="shared" si="3"/>
        <v>14730</v>
      </c>
      <c r="M46" s="63">
        <f t="shared" si="3"/>
        <v>87323.1296</v>
      </c>
      <c r="N46" s="63">
        <f t="shared" si="1"/>
        <v>0.30272193607565817</v>
      </c>
      <c r="O46" s="63">
        <f>SUM(O3:O45)</f>
        <v>78590.81663999999</v>
      </c>
      <c r="P46" s="72">
        <f>SUM(P3:P45)</f>
        <v>2186</v>
      </c>
      <c r="Q46" s="53"/>
    </row>
    <row r="47" spans="1:16" s="36" customFormat="1" ht="24.75" customHeight="1">
      <c r="A47" s="38"/>
      <c r="B47" s="38"/>
      <c r="C47" s="38"/>
      <c r="D47" s="38"/>
      <c r="E47" s="38"/>
      <c r="F47" s="38"/>
      <c r="G47" s="39"/>
      <c r="H47" s="40"/>
      <c r="I47" s="41"/>
      <c r="J47" s="41"/>
      <c r="K47" s="41"/>
      <c r="L47" s="41"/>
      <c r="M47" s="41"/>
      <c r="N47" s="38"/>
      <c r="O47" s="42"/>
      <c r="P47" s="38"/>
    </row>
    <row r="48" spans="1:16" s="36" customFormat="1" ht="24.75" customHeight="1">
      <c r="A48" s="38"/>
      <c r="B48" s="38"/>
      <c r="C48" s="38"/>
      <c r="D48" s="38"/>
      <c r="E48" s="38"/>
      <c r="F48" s="38"/>
      <c r="G48" s="39"/>
      <c r="H48" s="40"/>
      <c r="I48" s="41"/>
      <c r="J48" s="41"/>
      <c r="K48" s="41"/>
      <c r="L48" s="41"/>
      <c r="M48" s="41"/>
      <c r="N48" s="38"/>
      <c r="O48" s="42"/>
      <c r="P48" s="38"/>
    </row>
    <row r="49" spans="1:16" s="36" customFormat="1" ht="24.75" customHeight="1">
      <c r="A49" s="38"/>
      <c r="B49" s="38"/>
      <c r="C49" s="38"/>
      <c r="D49" s="38"/>
      <c r="E49" s="38"/>
      <c r="F49" s="38"/>
      <c r="G49" s="39"/>
      <c r="H49" s="40"/>
      <c r="I49" s="41"/>
      <c r="J49" s="41"/>
      <c r="K49" s="41"/>
      <c r="L49" s="41"/>
      <c r="M49" s="41"/>
      <c r="N49" s="38"/>
      <c r="O49" s="42"/>
      <c r="P49" s="38"/>
    </row>
    <row r="50" spans="1:16" s="36" customFormat="1" ht="24.75" customHeight="1">
      <c r="A50" s="38"/>
      <c r="B50" s="38"/>
      <c r="C50" s="38"/>
      <c r="D50" s="38"/>
      <c r="E50" s="38"/>
      <c r="F50" s="38"/>
      <c r="G50" s="39"/>
      <c r="H50" s="40"/>
      <c r="I50" s="41"/>
      <c r="J50" s="41"/>
      <c r="K50" s="41"/>
      <c r="L50" s="41"/>
      <c r="M50" s="41"/>
      <c r="N50" s="38"/>
      <c r="O50" s="42"/>
      <c r="P50" s="38"/>
    </row>
    <row r="51" spans="1:16" s="36" customFormat="1" ht="24.75" customHeight="1">
      <c r="A51" s="38"/>
      <c r="B51" s="38"/>
      <c r="C51" s="38"/>
      <c r="D51" s="38"/>
      <c r="E51" s="38"/>
      <c r="F51" s="38"/>
      <c r="G51" s="39"/>
      <c r="H51" s="40"/>
      <c r="I51" s="41"/>
      <c r="J51" s="41"/>
      <c r="K51" s="41"/>
      <c r="L51" s="41"/>
      <c r="M51" s="41"/>
      <c r="N51" s="38"/>
      <c r="O51" s="42"/>
      <c r="P51" s="38"/>
    </row>
  </sheetData>
  <sheetProtection/>
  <mergeCells count="2">
    <mergeCell ref="A1:P1"/>
    <mergeCell ref="A46:F46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3.50390625" style="2" customWidth="1"/>
    <col min="2" max="2" width="4.375" style="3" customWidth="1"/>
    <col min="3" max="3" width="5.75390625" style="3" customWidth="1"/>
    <col min="4" max="4" width="7.875" style="4" customWidth="1"/>
    <col min="5" max="5" width="8.75390625" style="4" customWidth="1"/>
    <col min="6" max="6" width="4.125" style="4" customWidth="1"/>
    <col min="7" max="7" width="9.50390625" style="5" customWidth="1"/>
    <col min="8" max="8" width="7.50390625" style="6" customWidth="1"/>
    <col min="9" max="10" width="8.125" style="6" customWidth="1"/>
    <col min="11" max="11" width="8.875" style="6" customWidth="1"/>
    <col min="12" max="12" width="5.375" style="3" customWidth="1"/>
    <col min="13" max="13" width="9.00390625" style="7" customWidth="1"/>
    <col min="14" max="14" width="6.00390625" style="3" customWidth="1"/>
    <col min="15" max="15" width="6.875" style="3" customWidth="1"/>
    <col min="16" max="16" width="8.25390625" style="1" customWidth="1"/>
    <col min="17" max="19" width="9.00390625" style="1" customWidth="1"/>
    <col min="20" max="21" width="11.75390625" style="1" bestFit="1" customWidth="1"/>
    <col min="22" max="16384" width="9.00390625" style="1" customWidth="1"/>
  </cols>
  <sheetData>
    <row r="1" spans="1:15" s="1" customFormat="1" ht="30" customHeight="1">
      <c r="A1" s="8" t="s">
        <v>0</v>
      </c>
      <c r="B1" s="3"/>
      <c r="C1" s="3"/>
      <c r="D1" s="4"/>
      <c r="E1" s="4"/>
      <c r="F1" s="4"/>
      <c r="G1" s="5"/>
      <c r="H1" s="6"/>
      <c r="I1" s="6"/>
      <c r="J1" s="6"/>
      <c r="K1" s="6"/>
      <c r="L1" s="3"/>
      <c r="M1" s="7"/>
      <c r="N1" s="3"/>
      <c r="O1" s="3"/>
    </row>
    <row r="2" spans="1:16" s="1" customFormat="1" ht="99.7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157</v>
      </c>
      <c r="I2" s="13" t="s">
        <v>158</v>
      </c>
      <c r="J2" s="13" t="s">
        <v>159</v>
      </c>
      <c r="K2" s="13" t="s">
        <v>160</v>
      </c>
      <c r="L2" s="10" t="s">
        <v>14</v>
      </c>
      <c r="M2" s="27" t="s">
        <v>15</v>
      </c>
      <c r="N2" s="12" t="s">
        <v>16</v>
      </c>
      <c r="O2" s="28" t="s">
        <v>161</v>
      </c>
      <c r="P2" s="20" t="s">
        <v>17</v>
      </c>
    </row>
    <row r="3" spans="1:16" s="1" customFormat="1" ht="30.75" customHeight="1">
      <c r="A3" s="14">
        <v>1</v>
      </c>
      <c r="B3" s="15" t="s">
        <v>162</v>
      </c>
      <c r="C3" s="15" t="s">
        <v>163</v>
      </c>
      <c r="D3" s="15" t="s">
        <v>164</v>
      </c>
      <c r="E3" s="15" t="s">
        <v>64</v>
      </c>
      <c r="F3" s="16" t="s">
        <v>22</v>
      </c>
      <c r="G3" s="17" t="s">
        <v>165</v>
      </c>
      <c r="H3" s="18">
        <v>6</v>
      </c>
      <c r="I3" s="18">
        <v>1483.76</v>
      </c>
      <c r="J3" s="18">
        <v>995.7</v>
      </c>
      <c r="K3" s="29">
        <f aca="true" t="shared" si="0" ref="K3:K9">I3-J3</f>
        <v>488.05999999999995</v>
      </c>
      <c r="L3" s="30">
        <f>K3/I3</f>
        <v>0.32893459858737256</v>
      </c>
      <c r="M3" s="31">
        <f>K3*0.9</f>
        <v>439.25399999999996</v>
      </c>
      <c r="N3" s="32" t="s">
        <v>166</v>
      </c>
      <c r="O3" s="32"/>
      <c r="P3" s="20"/>
    </row>
    <row r="4" spans="1:16" s="1" customFormat="1" ht="30.75" customHeight="1">
      <c r="A4" s="14">
        <v>2</v>
      </c>
      <c r="B4" s="15" t="s">
        <v>24</v>
      </c>
      <c r="C4" s="15" t="s">
        <v>25</v>
      </c>
      <c r="D4" s="15" t="s">
        <v>26</v>
      </c>
      <c r="E4" s="15" t="s">
        <v>27</v>
      </c>
      <c r="F4" s="16" t="s">
        <v>22</v>
      </c>
      <c r="G4" s="19" t="s">
        <v>28</v>
      </c>
      <c r="H4" s="18">
        <v>2</v>
      </c>
      <c r="I4" s="18">
        <v>1785.17</v>
      </c>
      <c r="J4" s="18">
        <v>600</v>
      </c>
      <c r="K4" s="29">
        <f t="shared" si="0"/>
        <v>1185.17</v>
      </c>
      <c r="L4" s="30">
        <f aca="true" t="shared" si="1" ref="L4:L10">K4/I4</f>
        <v>0.6638975559750612</v>
      </c>
      <c r="M4" s="31">
        <f aca="true" t="shared" si="2" ref="M4:M9">K4*0.9</f>
        <v>1066.653</v>
      </c>
      <c r="N4" s="32"/>
      <c r="O4" s="32"/>
      <c r="P4" s="20"/>
    </row>
    <row r="5" spans="1:16" s="1" customFormat="1" ht="30.75" customHeight="1">
      <c r="A5" s="14">
        <v>3</v>
      </c>
      <c r="B5" s="15" t="s">
        <v>167</v>
      </c>
      <c r="C5" s="15" t="s">
        <v>168</v>
      </c>
      <c r="D5" s="15" t="s">
        <v>169</v>
      </c>
      <c r="E5" s="15" t="s">
        <v>170</v>
      </c>
      <c r="F5" s="16" t="s">
        <v>37</v>
      </c>
      <c r="G5" s="15" t="s">
        <v>171</v>
      </c>
      <c r="H5" s="18">
        <v>4</v>
      </c>
      <c r="I5" s="18">
        <v>1710.54</v>
      </c>
      <c r="J5" s="18">
        <v>841.9</v>
      </c>
      <c r="K5" s="29">
        <f t="shared" si="0"/>
        <v>868.64</v>
      </c>
      <c r="L5" s="30">
        <f t="shared" si="1"/>
        <v>0.5078162451623464</v>
      </c>
      <c r="M5" s="31">
        <f t="shared" si="2"/>
        <v>781.776</v>
      </c>
      <c r="N5" s="33">
        <v>112</v>
      </c>
      <c r="O5" s="33"/>
      <c r="P5" s="20"/>
    </row>
    <row r="6" spans="1:16" s="1" customFormat="1" ht="30.75" customHeight="1">
      <c r="A6" s="14">
        <v>4</v>
      </c>
      <c r="B6" s="15" t="s">
        <v>86</v>
      </c>
      <c r="C6" s="15" t="s">
        <v>87</v>
      </c>
      <c r="D6" s="15" t="s">
        <v>44</v>
      </c>
      <c r="E6" s="15" t="s">
        <v>36</v>
      </c>
      <c r="F6" s="16" t="s">
        <v>37</v>
      </c>
      <c r="G6" s="19" t="s">
        <v>88</v>
      </c>
      <c r="H6" s="18">
        <v>1</v>
      </c>
      <c r="I6" s="34">
        <v>814.48</v>
      </c>
      <c r="J6" s="18">
        <v>400</v>
      </c>
      <c r="K6" s="29">
        <f t="shared" si="0"/>
        <v>414.48</v>
      </c>
      <c r="L6" s="30">
        <f t="shared" si="1"/>
        <v>0.5088891071603968</v>
      </c>
      <c r="M6" s="31">
        <f t="shared" si="2"/>
        <v>373.03200000000004</v>
      </c>
      <c r="N6" s="32"/>
      <c r="O6" s="32"/>
      <c r="P6" s="20"/>
    </row>
    <row r="7" spans="1:16" s="1" customFormat="1" ht="30.75" customHeight="1">
      <c r="A7" s="14">
        <v>5</v>
      </c>
      <c r="B7" s="15" t="s">
        <v>172</v>
      </c>
      <c r="C7" s="15" t="s">
        <v>98</v>
      </c>
      <c r="D7" s="15" t="s">
        <v>173</v>
      </c>
      <c r="E7" s="15" t="s">
        <v>36</v>
      </c>
      <c r="F7" s="16" t="s">
        <v>37</v>
      </c>
      <c r="G7" s="19" t="s">
        <v>93</v>
      </c>
      <c r="H7" s="18">
        <v>1</v>
      </c>
      <c r="I7" s="18">
        <v>216.8</v>
      </c>
      <c r="J7" s="18">
        <v>184.3</v>
      </c>
      <c r="K7" s="29">
        <f t="shared" si="0"/>
        <v>32.5</v>
      </c>
      <c r="L7" s="30">
        <f t="shared" si="1"/>
        <v>0.14990774907749077</v>
      </c>
      <c r="M7" s="31">
        <f t="shared" si="2"/>
        <v>29.25</v>
      </c>
      <c r="N7" s="32"/>
      <c r="O7" s="32"/>
      <c r="P7" s="20"/>
    </row>
    <row r="8" spans="1:16" s="1" customFormat="1" ht="30.75" customHeight="1">
      <c r="A8" s="14">
        <v>6</v>
      </c>
      <c r="B8" s="15" t="s">
        <v>110</v>
      </c>
      <c r="C8" s="15" t="s">
        <v>107</v>
      </c>
      <c r="D8" s="15" t="s">
        <v>111</v>
      </c>
      <c r="E8" s="15" t="s">
        <v>112</v>
      </c>
      <c r="F8" s="20" t="s">
        <v>22</v>
      </c>
      <c r="G8" s="19" t="s">
        <v>113</v>
      </c>
      <c r="H8" s="18">
        <v>3</v>
      </c>
      <c r="I8" s="18">
        <v>1218.8</v>
      </c>
      <c r="J8" s="18">
        <v>600</v>
      </c>
      <c r="K8" s="29">
        <f t="shared" si="0"/>
        <v>618.8</v>
      </c>
      <c r="L8" s="30">
        <f t="shared" si="1"/>
        <v>0.5077125041023958</v>
      </c>
      <c r="M8" s="31">
        <f t="shared" si="2"/>
        <v>556.92</v>
      </c>
      <c r="N8" s="32"/>
      <c r="O8" s="32"/>
      <c r="P8" s="20"/>
    </row>
    <row r="9" spans="1:16" s="1" customFormat="1" ht="30.75" customHeight="1">
      <c r="A9" s="14">
        <v>7</v>
      </c>
      <c r="B9" s="15" t="s">
        <v>135</v>
      </c>
      <c r="C9" s="15" t="s">
        <v>132</v>
      </c>
      <c r="D9" s="15" t="s">
        <v>136</v>
      </c>
      <c r="E9" s="15" t="s">
        <v>137</v>
      </c>
      <c r="F9" s="20" t="s">
        <v>22</v>
      </c>
      <c r="G9" s="19" t="s">
        <v>138</v>
      </c>
      <c r="H9" s="21">
        <v>5</v>
      </c>
      <c r="I9" s="18">
        <v>1859.82</v>
      </c>
      <c r="J9" s="18">
        <v>1150.6</v>
      </c>
      <c r="K9" s="29">
        <f t="shared" si="0"/>
        <v>709.22</v>
      </c>
      <c r="L9" s="30">
        <f t="shared" si="1"/>
        <v>0.3813379789441989</v>
      </c>
      <c r="M9" s="31">
        <f t="shared" si="2"/>
        <v>638.298</v>
      </c>
      <c r="N9" s="35"/>
      <c r="O9" s="35"/>
      <c r="P9" s="20"/>
    </row>
    <row r="10" spans="1:16" s="1" customFormat="1" ht="30.75" customHeight="1">
      <c r="A10" s="22"/>
      <c r="B10" s="23" t="s">
        <v>174</v>
      </c>
      <c r="C10" s="24"/>
      <c r="D10" s="24"/>
      <c r="E10" s="24"/>
      <c r="F10" s="24"/>
      <c r="G10" s="25"/>
      <c r="H10" s="18">
        <f>SUM(H3:H9)</f>
        <v>22</v>
      </c>
      <c r="I10" s="18">
        <f>SUM(I3:I9)</f>
        <v>9089.37</v>
      </c>
      <c r="J10" s="18">
        <f>SUM(J3:J9)</f>
        <v>4772.5</v>
      </c>
      <c r="K10" s="18">
        <f>SUM(K3:K9)</f>
        <v>4316.87</v>
      </c>
      <c r="L10" s="18">
        <f t="shared" si="1"/>
        <v>0.47493610668286135</v>
      </c>
      <c r="M10" s="18">
        <v>3885.18</v>
      </c>
      <c r="N10" s="32">
        <f>SUM(N3:N9)</f>
        <v>112</v>
      </c>
      <c r="O10" s="32"/>
      <c r="P10" s="20"/>
    </row>
    <row r="11" spans="1:15" s="1" customFormat="1" ht="24.75" customHeight="1">
      <c r="A11" s="2"/>
      <c r="B11" s="3"/>
      <c r="C11" s="3"/>
      <c r="D11" s="26" t="s">
        <v>175</v>
      </c>
      <c r="E11" s="4"/>
      <c r="F11" s="4"/>
      <c r="G11" s="5"/>
      <c r="H11" s="6"/>
      <c r="I11" s="6"/>
      <c r="J11" s="6"/>
      <c r="K11" s="6"/>
      <c r="L11" s="3"/>
      <c r="M11" s="7"/>
      <c r="N11" s="3"/>
      <c r="O11" s="3"/>
    </row>
    <row r="12" spans="1:15" s="1" customFormat="1" ht="24.75" customHeight="1">
      <c r="A12" s="2"/>
      <c r="B12" s="3"/>
      <c r="C12" s="3"/>
      <c r="D12" s="4"/>
      <c r="E12" s="4"/>
      <c r="F12" s="4"/>
      <c r="G12" s="5"/>
      <c r="H12" s="6"/>
      <c r="I12" s="6"/>
      <c r="J12" s="6"/>
      <c r="K12" s="6"/>
      <c r="L12" s="3"/>
      <c r="M12" s="7"/>
      <c r="N12" s="3"/>
      <c r="O12" s="3"/>
    </row>
    <row r="13" spans="1:15" s="1" customFormat="1" ht="24.75" customHeight="1">
      <c r="A13" s="2"/>
      <c r="B13" s="3"/>
      <c r="C13" s="3"/>
      <c r="D13" s="4"/>
      <c r="E13" s="4"/>
      <c r="F13" s="4"/>
      <c r="G13" s="5"/>
      <c r="H13" s="6"/>
      <c r="I13" s="6"/>
      <c r="J13" s="6"/>
      <c r="K13" s="6"/>
      <c r="L13" s="3"/>
      <c r="M13" s="7"/>
      <c r="N13" s="3"/>
      <c r="O13" s="3"/>
    </row>
    <row r="14" spans="1:15" s="1" customFormat="1" ht="24.75" customHeight="1">
      <c r="A14" s="2"/>
      <c r="B14" s="3"/>
      <c r="C14" s="3"/>
      <c r="D14" s="4"/>
      <c r="E14" s="4"/>
      <c r="F14" s="4"/>
      <c r="G14" s="5"/>
      <c r="H14" s="6"/>
      <c r="I14" s="6"/>
      <c r="J14" s="6"/>
      <c r="K14" s="6"/>
      <c r="L14" s="3"/>
      <c r="M14" s="7"/>
      <c r="N14" s="3"/>
      <c r="O14" s="3"/>
    </row>
    <row r="15" spans="1:15" s="1" customFormat="1" ht="24.75" customHeight="1">
      <c r="A15" s="2"/>
      <c r="B15" s="3"/>
      <c r="C15" s="3"/>
      <c r="D15" s="4"/>
      <c r="E15" s="4"/>
      <c r="F15" s="4"/>
      <c r="G15" s="5"/>
      <c r="H15" s="6"/>
      <c r="I15" s="6"/>
      <c r="J15" s="6"/>
      <c r="K15" s="6"/>
      <c r="L15" s="3"/>
      <c r="M15" s="7"/>
      <c r="N15" s="3"/>
      <c r="O15" s="3"/>
    </row>
    <row r="16" spans="1:15" s="1" customFormat="1" ht="24.75" customHeight="1">
      <c r="A16" s="2"/>
      <c r="B16" s="3"/>
      <c r="C16" s="3"/>
      <c r="D16" s="4"/>
      <c r="E16" s="4"/>
      <c r="F16" s="4"/>
      <c r="G16" s="5"/>
      <c r="H16" s="6"/>
      <c r="I16" s="6"/>
      <c r="J16" s="6"/>
      <c r="K16" s="6"/>
      <c r="L16" s="3"/>
      <c r="M16" s="7"/>
      <c r="N16" s="3"/>
      <c r="O16" s="3"/>
    </row>
  </sheetData>
  <sheetProtection/>
  <mergeCells count="2">
    <mergeCell ref="A1:O1"/>
    <mergeCell ref="B10:G10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2018-12-06T00:35:05Z</cp:lastPrinted>
  <dcterms:created xsi:type="dcterms:W3CDTF">2018-12-06T00:33:50Z</dcterms:created>
  <dcterms:modified xsi:type="dcterms:W3CDTF">2019-05-20T03:06:11Z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